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480" yWindow="140" windowWidth="30780" windowHeight="18420"/>
  </bookViews>
  <sheets>
    <sheet name="Tasks" sheetId="4" r:id="rId1"/>
    <sheet name="Profit - Los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C31" i="1"/>
  <c r="C32" i="1"/>
  <c r="C39" i="1"/>
  <c r="C37" i="1"/>
  <c r="C13" i="1"/>
  <c r="C40" i="1"/>
  <c r="C41" i="1"/>
  <c r="C24" i="1"/>
  <c r="C47" i="1"/>
  <c r="G10" i="1"/>
  <c r="C46" i="1"/>
  <c r="C49" i="1"/>
  <c r="C42" i="1"/>
  <c r="C8" i="1"/>
  <c r="G30" i="1"/>
  <c r="G8" i="1"/>
  <c r="C5" i="1"/>
</calcChain>
</file>

<file path=xl/comments1.xml><?xml version="1.0" encoding="utf-8"?>
<comments xmlns="http://schemas.openxmlformats.org/spreadsheetml/2006/main">
  <authors>
    <author>jcameron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jcameron:</t>
        </r>
        <r>
          <rPr>
            <sz val="9"/>
            <color indexed="81"/>
            <rFont val="Tahoma"/>
            <family val="2"/>
          </rPr>
          <t xml:space="preserve">
Confirm these before start to ensure proper TLI funds go to Dave Moss (at TLI)</t>
        </r>
      </text>
    </comment>
  </commentList>
</comments>
</file>

<file path=xl/sharedStrings.xml><?xml version="1.0" encoding="utf-8"?>
<sst xmlns="http://schemas.openxmlformats.org/spreadsheetml/2006/main" count="122" uniqueCount="105">
  <si>
    <t>Entry fees</t>
  </si>
  <si>
    <t>Total entrants</t>
  </si>
  <si>
    <t>Entrants</t>
  </si>
  <si>
    <t>Net entry income</t>
  </si>
  <si>
    <t>Entry totals</t>
  </si>
  <si>
    <t>Total income</t>
  </si>
  <si>
    <t>Profit/Loss</t>
  </si>
  <si>
    <t>Total non-entry income</t>
  </si>
  <si>
    <t>M1</t>
  </si>
  <si>
    <t>M2</t>
  </si>
  <si>
    <t>M3</t>
  </si>
  <si>
    <t>F1</t>
  </si>
  <si>
    <t>F2</t>
  </si>
  <si>
    <t>F3</t>
  </si>
  <si>
    <t>Set up event on Entry Central</t>
  </si>
  <si>
    <t>Under 18</t>
  </si>
  <si>
    <t>Log in here</t>
  </si>
  <si>
    <t>https://www.entrycentral.com/organiser/index.php</t>
  </si>
  <si>
    <t>Get course tape</t>
  </si>
  <si>
    <t>Create course map post course recce</t>
  </si>
  <si>
    <t>Total TLI levys</t>
  </si>
  <si>
    <t>Sponsorship</t>
  </si>
  <si>
    <t>Donation from ….</t>
  </si>
  <si>
    <t>Get commentator &amp; PA system</t>
  </si>
  <si>
    <t>Non-TLI Riders that DNS</t>
  </si>
  <si>
    <t>Surplus from DNS</t>
  </si>
  <si>
    <t>Post Event</t>
  </si>
  <si>
    <t>Total Prize Fund</t>
  </si>
  <si>
    <t>http://www.tlicycling.org.uk/Downloads.aspx</t>
  </si>
  <si>
    <t>Get timing arranged</t>
  </si>
  <si>
    <t>Get course stakes</t>
  </si>
  <si>
    <t>Get folding table and chairs for sign on</t>
  </si>
  <si>
    <t>Send 2 days before event</t>
  </si>
  <si>
    <t>Costs (not inc levies)</t>
  </si>
  <si>
    <t>Total Costs</t>
  </si>
  <si>
    <t>TASK</t>
  </si>
  <si>
    <t>ASSIGNED TO</t>
  </si>
  <si>
    <t>COMMENTS</t>
  </si>
  <si>
    <t>Levies</t>
  </si>
  <si>
    <t>COMPLETE</t>
  </si>
  <si>
    <t>Email Ian McLaughlin at Entry Central</t>
  </si>
  <si>
    <t>Get race radios</t>
  </si>
  <si>
    <t>If using Mark Young he will usually do this for you.</t>
  </si>
  <si>
    <t>Get first aiders</t>
  </si>
  <si>
    <t>Get sponsor banners for the course</t>
  </si>
  <si>
    <t>Get lap numbers</t>
  </si>
  <si>
    <t>Get last lap bell</t>
  </si>
  <si>
    <t>Get medals for podium places</t>
  </si>
  <si>
    <t>Get bibs/hats/horns/whistles etc for marshals</t>
  </si>
  <si>
    <t>Mark does via mylaps. Spread about via event websites and social media accounts. Email directly to participants.</t>
  </si>
  <si>
    <t>Return to Dave Moss if required.</t>
  </si>
  <si>
    <t>Return to Dave Moss. Day membership form not required as long as they have signed the waiver on the standard registration sheet. To be done 7 days after the event. Fee not to include participants that have not signed on or turned up.</t>
  </si>
  <si>
    <t>INSTRUCTIONS - Fill in the yellow highlighted cells below only</t>
  </si>
  <si>
    <t>Mark Young (mylaps to do timing. Cost £375 + £1 per rider</t>
  </si>
  <si>
    <t>Entry Central booking fee per TLI entrant</t>
  </si>
  <si>
    <t>Entry Central booking fee per non-TLI entrant</t>
  </si>
  <si>
    <t>TLI member entrants</t>
  </si>
  <si>
    <t>Non-TLI member entrants</t>
  </si>
  <si>
    <t>Entry Central booking fees</t>
  </si>
  <si>
    <t>TLI levies</t>
  </si>
  <si>
    <t>COURSE EQUIPMENT</t>
  </si>
  <si>
    <t>EVENT EQUIPMENT</t>
  </si>
  <si>
    <t>EVENT PERSONNEL</t>
  </si>
  <si>
    <t>Get permission from local council/landowner to use venue.</t>
  </si>
  <si>
    <t>Create event poster/promotional material.</t>
  </si>
  <si>
    <t>Get out on course recce, clearance etc</t>
  </si>
  <si>
    <t>Get course barriers and posts</t>
  </si>
  <si>
    <t>Get fluoro tempo spray paint</t>
  </si>
  <si>
    <t>Get sign on tent</t>
  </si>
  <si>
    <t>Get air horn /whistle/klaxon.gun for the start</t>
  </si>
  <si>
    <t>Get checkered flag</t>
  </si>
  <si>
    <t>Get cash prize and envelopes for podium places</t>
  </si>
  <si>
    <t>Get podium/make shift podium</t>
  </si>
  <si>
    <t>Get course scrim and posts</t>
  </si>
  <si>
    <t>Check TLI numbers against TLI register</t>
  </si>
  <si>
    <r>
      <t xml:space="preserve">Send </t>
    </r>
    <r>
      <rPr>
        <b/>
        <i/>
        <sz val="11"/>
        <rFont val="Arial"/>
        <family val="2"/>
      </rPr>
      <t>Risk Assessment</t>
    </r>
    <r>
      <rPr>
        <sz val="11"/>
        <rFont val="Arial"/>
        <family val="2"/>
      </rPr>
      <t xml:space="preserve"> to TLI</t>
    </r>
  </si>
  <si>
    <t>PRE-EVENT TASKS</t>
  </si>
  <si>
    <t>PRE-EVENT OPENING TASKS</t>
  </si>
  <si>
    <t>Get food van arranged.</t>
  </si>
  <si>
    <t>Get toilets arranged</t>
  </si>
  <si>
    <t>Send Rider Information Pack out via www.albannach.cc</t>
  </si>
  <si>
    <t>Send Marshal Information Pack out via email</t>
  </si>
  <si>
    <t>Post results</t>
  </si>
  <si>
    <r>
      <t xml:space="preserve">Complete </t>
    </r>
    <r>
      <rPr>
        <b/>
        <i/>
        <sz val="11"/>
        <color theme="1"/>
        <rFont val="Arial"/>
        <family val="2"/>
      </rPr>
      <t>Injury / Accident / Incident Report Form</t>
    </r>
    <r>
      <rPr>
        <sz val="11"/>
        <color theme="1"/>
        <rFont val="Arial"/>
        <family val="2"/>
      </rPr>
      <t xml:space="preserve"> (if required)</t>
    </r>
  </si>
  <si>
    <r>
      <t xml:space="preserve">Populate the </t>
    </r>
    <r>
      <rPr>
        <b/>
        <i/>
        <sz val="11"/>
        <rFont val="Arial"/>
        <family val="2"/>
      </rPr>
      <t>Standard Registration Sheet</t>
    </r>
    <r>
      <rPr>
        <sz val="11"/>
        <rFont val="Arial"/>
        <family val="2"/>
      </rPr>
      <t xml:space="preserve"> form for pre-entries</t>
    </r>
  </si>
  <si>
    <r>
      <t xml:space="preserve">Get copies of </t>
    </r>
    <r>
      <rPr>
        <b/>
        <i/>
        <sz val="11"/>
        <rFont val="Arial"/>
        <family val="2"/>
      </rPr>
      <t>Combined Event Entry &amp; Day Membership Form</t>
    </r>
    <r>
      <rPr>
        <sz val="11"/>
        <rFont val="Arial"/>
        <family val="2"/>
      </rPr>
      <t xml:space="preserve"> for the under 18's signed, printed and returned before the race. No form = no race.</t>
    </r>
  </si>
  <si>
    <r>
      <t xml:space="preserve">Complete TLI </t>
    </r>
    <r>
      <rPr>
        <b/>
        <i/>
        <sz val="11"/>
        <color theme="1"/>
        <rFont val="Arial"/>
        <family val="2"/>
      </rPr>
      <t>Application to Promote an Event Form</t>
    </r>
    <r>
      <rPr>
        <sz val="11"/>
        <color theme="1"/>
        <rFont val="Arial"/>
        <family val="2"/>
      </rPr>
      <t>.</t>
    </r>
  </si>
  <si>
    <r>
      <t xml:space="preserve">Complete TLI </t>
    </r>
    <r>
      <rPr>
        <b/>
        <i/>
        <sz val="11"/>
        <color theme="1"/>
        <rFont val="Arial"/>
        <family val="2"/>
      </rPr>
      <t xml:space="preserve">Membership Application Form </t>
    </r>
    <r>
      <rPr>
        <sz val="11"/>
        <color theme="1"/>
        <rFont val="Arial"/>
        <family val="2"/>
      </rPr>
      <t>(as Organiser)</t>
    </r>
  </si>
  <si>
    <t>POST-EVENT TASKS</t>
  </si>
  <si>
    <r>
      <t xml:space="preserve">Return </t>
    </r>
    <r>
      <rPr>
        <b/>
        <i/>
        <sz val="11"/>
        <color theme="1"/>
        <rFont val="Arial"/>
        <family val="2"/>
      </rPr>
      <t>Event Return Form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including completed </t>
    </r>
    <r>
      <rPr>
        <b/>
        <i/>
        <sz val="11"/>
        <color theme="1"/>
        <rFont val="Arial"/>
        <family val="2"/>
      </rPr>
      <t>Standard Registration Sheets</t>
    </r>
    <r>
      <rPr>
        <i/>
        <sz val="11"/>
        <color theme="1"/>
        <rFont val="Arial"/>
        <family val="2"/>
      </rPr>
      <t xml:space="preserve">, </t>
    </r>
    <r>
      <rPr>
        <b/>
        <i/>
        <sz val="11"/>
        <color theme="1"/>
        <rFont val="Arial"/>
        <family val="2"/>
      </rPr>
      <t>Day Membership Forms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and cheque for Dave Moss levys to TLI</t>
    </r>
  </si>
  <si>
    <t>Get notice board for outside the sign on tent</t>
  </si>
  <si>
    <t>Get arm numbers and pins</t>
  </si>
  <si>
    <t>Get podium place drinks</t>
  </si>
  <si>
    <t>Get signage to warn park users of the forthcoming race</t>
  </si>
  <si>
    <t>Get signage to direct riders from car parks to course</t>
  </si>
  <si>
    <t>Pay for timing</t>
  </si>
  <si>
    <t>Pay for commentry and PA system</t>
  </si>
  <si>
    <t>Pay for use of RGP</t>
  </si>
  <si>
    <t>Pay for first aiders</t>
  </si>
  <si>
    <t xml:space="preserve">Get buckets/bags for rider excess start line clothing </t>
  </si>
  <si>
    <t>A RACE</t>
  </si>
  <si>
    <t>B RACE</t>
  </si>
  <si>
    <t>Super Quaich Series levies</t>
  </si>
  <si>
    <t>Super Quaich Series levy per entrant</t>
  </si>
  <si>
    <t>TLI levy per entrant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</si>
</sst>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.00"/>
    <numFmt numFmtId="165" formatCode="_-&quot;£&quot;* #,##0.00_-;\-&quot;£&quot;* #,##0.00_-;_-&quot;£&quot;* &quot;-&quot;_-;_-@_-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/>
      <top style="dashed">
        <color auto="1"/>
      </top>
      <bottom/>
      <diagonal/>
    </border>
  </borders>
  <cellStyleXfs count="2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0" borderId="0" xfId="1" applyFont="1" applyAlignment="1" applyProtection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1" applyFont="1" applyAlignment="1" applyProtection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4" xfId="0" applyFont="1" applyBorder="1"/>
    <xf numFmtId="0" fontId="6" fillId="0" borderId="5" xfId="0" applyFont="1" applyBorder="1"/>
    <xf numFmtId="0" fontId="13" fillId="0" borderId="4" xfId="0" applyFont="1" applyBorder="1"/>
    <xf numFmtId="0" fontId="6" fillId="0" borderId="4" xfId="0" applyFont="1" applyFill="1" applyBorder="1"/>
    <xf numFmtId="42" fontId="6" fillId="0" borderId="5" xfId="0" applyNumberFormat="1" applyFont="1" applyBorder="1"/>
    <xf numFmtId="0" fontId="6" fillId="0" borderId="2" xfId="0" applyFont="1" applyBorder="1"/>
    <xf numFmtId="0" fontId="6" fillId="0" borderId="6" xfId="0" applyFont="1" applyBorder="1"/>
    <xf numFmtId="42" fontId="6" fillId="0" borderId="0" xfId="0" applyNumberFormat="1" applyFont="1" applyFill="1" applyBorder="1"/>
    <xf numFmtId="0" fontId="6" fillId="0" borderId="0" xfId="0" applyFont="1" applyBorder="1"/>
    <xf numFmtId="42" fontId="6" fillId="0" borderId="0" xfId="0" applyNumberFormat="1" applyFont="1" applyBorder="1"/>
    <xf numFmtId="44" fontId="6" fillId="0" borderId="0" xfId="0" applyNumberFormat="1" applyFont="1"/>
    <xf numFmtId="0" fontId="5" fillId="3" borderId="8" xfId="0" applyFont="1" applyFill="1" applyBorder="1"/>
    <xf numFmtId="0" fontId="5" fillId="3" borderId="2" xfId="0" applyFont="1" applyFill="1" applyBorder="1"/>
    <xf numFmtId="0" fontId="5" fillId="0" borderId="8" xfId="0" applyFont="1" applyBorder="1"/>
    <xf numFmtId="0" fontId="5" fillId="0" borderId="8" xfId="0" applyFont="1" applyFill="1" applyBorder="1"/>
    <xf numFmtId="6" fontId="5" fillId="0" borderId="8" xfId="0" applyNumberFormat="1" applyFont="1" applyBorder="1"/>
    <xf numFmtId="0" fontId="6" fillId="0" borderId="8" xfId="0" applyFont="1" applyFill="1" applyBorder="1"/>
    <xf numFmtId="0" fontId="15" fillId="4" borderId="0" xfId="0" applyFont="1" applyFill="1"/>
    <xf numFmtId="164" fontId="15" fillId="4" borderId="0" xfId="0" applyNumberFormat="1" applyFont="1" applyFill="1"/>
    <xf numFmtId="164" fontId="7" fillId="0" borderId="0" xfId="0" applyNumberFormat="1" applyFont="1"/>
    <xf numFmtId="164" fontId="14" fillId="3" borderId="9" xfId="0" applyNumberFormat="1" applyFont="1" applyFill="1" applyBorder="1"/>
    <xf numFmtId="164" fontId="14" fillId="4" borderId="9" xfId="0" applyNumberFormat="1" applyFont="1" applyFill="1" applyBorder="1"/>
    <xf numFmtId="164" fontId="7" fillId="3" borderId="9" xfId="0" applyNumberFormat="1" applyFont="1" applyFill="1" applyBorder="1"/>
    <xf numFmtId="164" fontId="7" fillId="3" borderId="3" xfId="0" applyNumberFormat="1" applyFont="1" applyFill="1" applyBorder="1"/>
    <xf numFmtId="0" fontId="14" fillId="4" borderId="9" xfId="0" applyNumberFormat="1" applyFont="1" applyFill="1" applyBorder="1"/>
    <xf numFmtId="164" fontId="14" fillId="4" borderId="7" xfId="0" applyNumberFormat="1" applyFont="1" applyFill="1" applyBorder="1"/>
    <xf numFmtId="0" fontId="6" fillId="0" borderId="11" xfId="0" applyFont="1" applyBorder="1"/>
    <xf numFmtId="0" fontId="16" fillId="5" borderId="8" xfId="0" applyFont="1" applyFill="1" applyBorder="1"/>
    <xf numFmtId="164" fontId="16" fillId="5" borderId="9" xfId="0" applyNumberFormat="1" applyFont="1" applyFill="1" applyBorder="1"/>
    <xf numFmtId="0" fontId="9" fillId="6" borderId="5" xfId="0" applyNumberFormat="1" applyFont="1" applyFill="1" applyBorder="1"/>
    <xf numFmtId="0" fontId="6" fillId="6" borderId="4" xfId="0" applyFont="1" applyFill="1" applyBorder="1"/>
    <xf numFmtId="164" fontId="9" fillId="6" borderId="5" xfId="0" applyNumberFormat="1" applyFont="1" applyFill="1" applyBorder="1"/>
    <xf numFmtId="164" fontId="9" fillId="6" borderId="3" xfId="0" applyNumberFormat="1" applyFont="1" applyFill="1" applyBorder="1"/>
    <xf numFmtId="164" fontId="9" fillId="6" borderId="7" xfId="0" applyNumberFormat="1" applyFont="1" applyFill="1" applyBorder="1"/>
    <xf numFmtId="164" fontId="9" fillId="7" borderId="3" xfId="0" applyNumberFormat="1" applyFont="1" applyFill="1" applyBorder="1"/>
    <xf numFmtId="164" fontId="9" fillId="7" borderId="5" xfId="0" applyNumberFormat="1" applyFont="1" applyFill="1" applyBorder="1"/>
    <xf numFmtId="42" fontId="6" fillId="6" borderId="5" xfId="0" applyNumberFormat="1" applyFont="1" applyFill="1" applyBorder="1"/>
    <xf numFmtId="42" fontId="6" fillId="6" borderId="7" xfId="0" applyNumberFormat="1" applyFont="1" applyFill="1" applyBorder="1"/>
    <xf numFmtId="0" fontId="6" fillId="6" borderId="6" xfId="0" applyFont="1" applyFill="1" applyBorder="1"/>
    <xf numFmtId="164" fontId="9" fillId="0" borderId="9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14" fillId="4" borderId="0" xfId="0" applyFont="1" applyFill="1"/>
    <xf numFmtId="0" fontId="1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4" fontId="6" fillId="0" borderId="0" xfId="0" applyNumberFormat="1" applyFont="1"/>
    <xf numFmtId="165" fontId="6" fillId="6" borderId="5" xfId="0" applyNumberFormat="1" applyFont="1" applyFill="1" applyBorder="1"/>
    <xf numFmtId="165" fontId="6" fillId="6" borderId="7" xfId="0" applyNumberFormat="1" applyFont="1" applyFill="1" applyBorder="1"/>
    <xf numFmtId="0" fontId="6" fillId="0" borderId="16" xfId="0" applyFont="1" applyBorder="1"/>
    <xf numFmtId="0" fontId="6" fillId="6" borderId="0" xfId="0" applyFont="1" applyFill="1"/>
    <xf numFmtId="0" fontId="6" fillId="0" borderId="6" xfId="0" applyFont="1" applyFill="1" applyBorder="1"/>
    <xf numFmtId="164" fontId="9" fillId="7" borderId="7" xfId="0" applyNumberFormat="1" applyFont="1" applyFill="1" applyBorder="1"/>
    <xf numFmtId="0" fontId="1" fillId="0" borderId="0" xfId="1" applyAlignment="1" applyProtection="1">
      <alignment horizontal="left" vertical="top" wrapText="1"/>
    </xf>
    <xf numFmtId="165" fontId="12" fillId="6" borderId="5" xfId="0" applyNumberFormat="1" applyFont="1" applyFill="1" applyBorder="1"/>
    <xf numFmtId="0" fontId="12" fillId="6" borderId="4" xfId="0" applyFont="1" applyFill="1" applyBorder="1"/>
    <xf numFmtId="0" fontId="5" fillId="3" borderId="8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2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496E7"/>
      <color rgb="FFE61A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5zi1m7t1e6gqdxl/Combined%20Event%20Entry%20%26%20Day%20Member%20Application%20Form%20%28Under%2018%29.pdf?dl=0" TargetMode="External"/><Relationship Id="rId2" Type="http://schemas.openxmlformats.org/officeDocument/2006/relationships/hyperlink" Target="https://www.entrycentral.com/organiser/index.php" TargetMode="External"/><Relationship Id="rId3" Type="http://schemas.openxmlformats.org/officeDocument/2006/relationships/hyperlink" Target="http://www.tlicycling.org.uk/Download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G81"/>
  <sheetViews>
    <sheetView tabSelected="1" zoomScale="90" zoomScaleNormal="90" zoomScalePageLayoutView="90" workbookViewId="0">
      <selection activeCell="D19" sqref="D19"/>
    </sheetView>
  </sheetViews>
  <sheetFormatPr baseColWidth="10" defaultColWidth="8.625" defaultRowHeight="14.5" customHeight="1" x14ac:dyDescent="0"/>
  <cols>
    <col min="1" max="1" width="8.625" style="2"/>
    <col min="2" max="2" width="60.25" style="2" customWidth="1"/>
    <col min="3" max="3" width="23.375" style="2" customWidth="1"/>
    <col min="4" max="4" width="63.75" style="2" customWidth="1"/>
    <col min="5" max="5" width="19.125" style="2" customWidth="1"/>
    <col min="6" max="6" width="15.875" style="2" customWidth="1"/>
    <col min="7" max="12" width="63.25" style="2" customWidth="1"/>
    <col min="13" max="16384" width="8.625" style="2"/>
  </cols>
  <sheetData>
    <row r="2" spans="2:7" ht="14.5" customHeight="1">
      <c r="B2" s="61" t="s">
        <v>35</v>
      </c>
      <c r="C2" s="61" t="s">
        <v>36</v>
      </c>
      <c r="D2" s="61" t="s">
        <v>37</v>
      </c>
      <c r="E2" s="61" t="s">
        <v>39</v>
      </c>
    </row>
    <row r="3" spans="2:7" s="11" customFormat="1" ht="14.5" customHeight="1">
      <c r="B3" s="12"/>
      <c r="C3" s="12"/>
      <c r="D3" s="12"/>
      <c r="E3" s="12"/>
      <c r="G3" s="62"/>
    </row>
    <row r="4" spans="2:7" ht="14.5" customHeight="1">
      <c r="B4" s="76" t="s">
        <v>77</v>
      </c>
      <c r="C4" s="77"/>
      <c r="D4" s="77"/>
      <c r="E4" s="78"/>
      <c r="G4" s="63"/>
    </row>
    <row r="5" spans="2:7" ht="14.5" customHeight="1">
      <c r="B5" s="3" t="s">
        <v>63</v>
      </c>
      <c r="C5" s="3"/>
      <c r="D5" s="4"/>
      <c r="E5" s="65"/>
      <c r="G5" s="63"/>
    </row>
    <row r="6" spans="2:7" ht="14.5" customHeight="1">
      <c r="B6" s="3" t="s">
        <v>86</v>
      </c>
      <c r="C6" s="3"/>
      <c r="E6" s="65"/>
      <c r="G6" s="73" t="s">
        <v>28</v>
      </c>
    </row>
    <row r="7" spans="2:7" ht="14.5" customHeight="1">
      <c r="B7" s="3" t="s">
        <v>87</v>
      </c>
      <c r="C7" s="3"/>
      <c r="D7" s="4"/>
      <c r="E7" s="65"/>
      <c r="F7" s="5"/>
    </row>
    <row r="8" spans="2:7" ht="14.5" customHeight="1">
      <c r="B8" s="3" t="s">
        <v>64</v>
      </c>
      <c r="C8" s="3"/>
      <c r="D8" s="4"/>
      <c r="E8" s="65"/>
    </row>
    <row r="9" spans="2:7" ht="14.5" customHeight="1">
      <c r="B9" s="3" t="s">
        <v>14</v>
      </c>
      <c r="C9" s="3"/>
      <c r="D9" s="4" t="s">
        <v>40</v>
      </c>
      <c r="E9" s="65"/>
      <c r="F9" s="2" t="s">
        <v>16</v>
      </c>
      <c r="G9" s="5" t="s">
        <v>17</v>
      </c>
    </row>
    <row r="10" spans="2:7" ht="14.5" customHeight="1">
      <c r="B10" s="3" t="s">
        <v>65</v>
      </c>
      <c r="C10" s="3"/>
      <c r="D10" s="4"/>
      <c r="E10" s="6"/>
      <c r="G10" s="63"/>
    </row>
    <row r="11" spans="2:7" ht="14.5" customHeight="1">
      <c r="B11" s="3" t="s">
        <v>19</v>
      </c>
      <c r="C11" s="3"/>
      <c r="D11" s="4"/>
      <c r="E11" s="6"/>
      <c r="G11" s="63"/>
    </row>
    <row r="12" spans="2:7" ht="14.5" customHeight="1">
      <c r="G12" s="63"/>
    </row>
    <row r="13" spans="2:7" ht="14.5" customHeight="1">
      <c r="B13" s="76" t="s">
        <v>62</v>
      </c>
      <c r="C13" s="77"/>
      <c r="D13" s="77"/>
      <c r="E13" s="78"/>
      <c r="G13" s="63"/>
    </row>
    <row r="14" spans="2:7" ht="14.5" customHeight="1">
      <c r="B14" s="3" t="s">
        <v>29</v>
      </c>
      <c r="C14" s="3"/>
      <c r="D14" s="4" t="s">
        <v>53</v>
      </c>
      <c r="E14" s="65"/>
      <c r="G14" s="63"/>
    </row>
    <row r="15" spans="2:7" ht="14.5" customHeight="1">
      <c r="B15" s="3" t="s">
        <v>23</v>
      </c>
      <c r="C15" s="3"/>
      <c r="D15" s="4"/>
      <c r="E15" s="65"/>
    </row>
    <row r="16" spans="2:7" s="8" customFormat="1" ht="14.5" customHeight="1">
      <c r="B16" s="6" t="s">
        <v>43</v>
      </c>
      <c r="C16" s="6"/>
      <c r="D16" s="7"/>
      <c r="E16" s="6"/>
    </row>
    <row r="17" spans="2:7" s="8" customFormat="1" ht="14.5" customHeight="1"/>
    <row r="18" spans="2:7" ht="14.5" customHeight="1">
      <c r="B18" s="76" t="s">
        <v>60</v>
      </c>
      <c r="C18" s="77"/>
      <c r="D18" s="77"/>
      <c r="E18" s="78"/>
    </row>
    <row r="19" spans="2:7" ht="14.5" customHeight="1">
      <c r="B19" s="3" t="s">
        <v>30</v>
      </c>
      <c r="C19" s="3"/>
      <c r="D19" s="4"/>
      <c r="E19" s="6"/>
      <c r="G19" s="63"/>
    </row>
    <row r="20" spans="2:7" s="8" customFormat="1" ht="14.5" customHeight="1">
      <c r="B20" s="6" t="s">
        <v>18</v>
      </c>
      <c r="C20" s="6"/>
      <c r="D20" s="7"/>
      <c r="E20" s="6"/>
      <c r="G20" s="63"/>
    </row>
    <row r="21" spans="2:7" s="8" customFormat="1" ht="14.5" customHeight="1">
      <c r="B21" s="6" t="s">
        <v>73</v>
      </c>
      <c r="C21" s="6"/>
      <c r="D21" s="7"/>
      <c r="E21" s="6"/>
      <c r="G21" s="63"/>
    </row>
    <row r="22" spans="2:7" s="8" customFormat="1" ht="14.5" customHeight="1">
      <c r="B22" s="6" t="s">
        <v>66</v>
      </c>
      <c r="C22" s="6"/>
      <c r="D22" s="7"/>
      <c r="E22" s="6"/>
    </row>
    <row r="23" spans="2:7" ht="14.5" customHeight="1">
      <c r="B23" s="3" t="s">
        <v>67</v>
      </c>
      <c r="C23" s="3"/>
      <c r="D23" s="4"/>
      <c r="E23" s="6"/>
    </row>
    <row r="25" spans="2:7" ht="15">
      <c r="B25" s="76" t="s">
        <v>61</v>
      </c>
      <c r="C25" s="77"/>
      <c r="D25" s="77"/>
      <c r="E25" s="78"/>
    </row>
    <row r="26" spans="2:7" ht="13">
      <c r="B26" s="3" t="s">
        <v>91</v>
      </c>
      <c r="C26" s="3"/>
      <c r="D26" s="4"/>
      <c r="E26" s="6"/>
    </row>
    <row r="27" spans="2:7" ht="13">
      <c r="B27" s="3" t="s">
        <v>31</v>
      </c>
      <c r="C27" s="3"/>
      <c r="D27" s="4"/>
      <c r="E27" s="6"/>
    </row>
    <row r="28" spans="2:7" ht="13">
      <c r="B28" s="3" t="s">
        <v>68</v>
      </c>
      <c r="C28" s="3"/>
      <c r="D28" s="4"/>
      <c r="E28" s="6"/>
    </row>
    <row r="29" spans="2:7" ht="13">
      <c r="B29" s="3" t="s">
        <v>90</v>
      </c>
      <c r="C29" s="3"/>
      <c r="D29" s="4"/>
      <c r="E29" s="6"/>
    </row>
    <row r="30" spans="2:7" ht="13">
      <c r="B30" s="3" t="s">
        <v>41</v>
      </c>
      <c r="C30" s="3"/>
      <c r="D30" s="4"/>
      <c r="E30" s="6"/>
    </row>
    <row r="31" spans="2:7" ht="13">
      <c r="B31" s="3" t="s">
        <v>69</v>
      </c>
      <c r="C31" s="3"/>
      <c r="D31" s="4"/>
      <c r="E31" s="6"/>
    </row>
    <row r="32" spans="2:7" ht="13">
      <c r="B32" s="3" t="s">
        <v>99</v>
      </c>
      <c r="C32" s="3"/>
      <c r="D32" s="4"/>
      <c r="E32" s="6"/>
    </row>
    <row r="33" spans="2:7" ht="13">
      <c r="B33" s="3" t="s">
        <v>45</v>
      </c>
      <c r="C33" s="3"/>
      <c r="D33" s="4"/>
      <c r="E33" s="6"/>
    </row>
    <row r="34" spans="2:7" ht="13">
      <c r="B34" s="3" t="s">
        <v>46</v>
      </c>
      <c r="C34" s="3"/>
      <c r="D34" s="4"/>
      <c r="E34" s="6"/>
    </row>
    <row r="35" spans="2:7" ht="13">
      <c r="B35" s="3" t="s">
        <v>70</v>
      </c>
      <c r="C35" s="3"/>
      <c r="D35" s="4"/>
      <c r="E35" s="65"/>
    </row>
    <row r="36" spans="2:7" ht="13">
      <c r="B36" s="3" t="s">
        <v>71</v>
      </c>
      <c r="C36" s="3"/>
      <c r="D36" s="4"/>
      <c r="E36" s="6"/>
    </row>
    <row r="37" spans="2:7" ht="13">
      <c r="B37" s="3" t="s">
        <v>47</v>
      </c>
      <c r="C37" s="3"/>
      <c r="D37" s="4"/>
      <c r="E37" s="6"/>
    </row>
    <row r="38" spans="2:7" ht="13">
      <c r="B38" s="3" t="s">
        <v>92</v>
      </c>
      <c r="C38" s="3"/>
      <c r="D38" s="4"/>
      <c r="E38" s="6"/>
    </row>
    <row r="39" spans="2:7" ht="13">
      <c r="B39" s="3" t="s">
        <v>72</v>
      </c>
      <c r="C39" s="3"/>
      <c r="D39" s="4"/>
      <c r="E39" s="6"/>
    </row>
    <row r="40" spans="2:7" ht="13">
      <c r="B40" s="3" t="s">
        <v>48</v>
      </c>
      <c r="C40" s="3"/>
      <c r="D40" s="4"/>
      <c r="E40" s="6"/>
    </row>
    <row r="41" spans="2:7" ht="13">
      <c r="B41" s="6" t="s">
        <v>44</v>
      </c>
      <c r="C41" s="6"/>
      <c r="D41" s="7"/>
      <c r="E41" s="6"/>
    </row>
    <row r="42" spans="2:7" ht="13">
      <c r="B42" s="6" t="s">
        <v>78</v>
      </c>
      <c r="C42" s="6"/>
      <c r="D42" s="7"/>
      <c r="E42" s="6"/>
    </row>
    <row r="43" spans="2:7" ht="13">
      <c r="B43" s="3" t="s">
        <v>79</v>
      </c>
      <c r="C43" s="3"/>
      <c r="D43" s="4"/>
      <c r="E43" s="6"/>
    </row>
    <row r="44" spans="2:7" ht="13">
      <c r="B44" s="3" t="s">
        <v>93</v>
      </c>
      <c r="C44" s="3"/>
      <c r="D44" s="4"/>
      <c r="E44" s="6"/>
    </row>
    <row r="45" spans="2:7" ht="13">
      <c r="B45" s="6" t="s">
        <v>94</v>
      </c>
      <c r="C45" s="6"/>
      <c r="D45" s="7"/>
      <c r="E45" s="6"/>
      <c r="G45" s="63"/>
    </row>
    <row r="47" spans="2:7" ht="14.5" customHeight="1">
      <c r="B47" s="76" t="s">
        <v>76</v>
      </c>
      <c r="C47" s="77"/>
      <c r="D47" s="77"/>
      <c r="E47" s="78"/>
    </row>
    <row r="48" spans="2:7" ht="14.5" customHeight="1">
      <c r="B48" s="3" t="s">
        <v>80</v>
      </c>
      <c r="C48" s="3"/>
      <c r="D48" s="4"/>
      <c r="E48" s="6"/>
    </row>
    <row r="49" spans="2:7" ht="14.5" customHeight="1">
      <c r="B49" s="3" t="s">
        <v>81</v>
      </c>
      <c r="C49" s="3"/>
      <c r="D49" s="4"/>
      <c r="E49" s="6"/>
    </row>
    <row r="50" spans="2:7" ht="14.5" customHeight="1">
      <c r="B50" s="3" t="s">
        <v>74</v>
      </c>
      <c r="C50" s="3"/>
      <c r="D50" s="4"/>
      <c r="E50" s="6"/>
    </row>
    <row r="51" spans="2:7" s="8" customFormat="1" ht="14.5" customHeight="1">
      <c r="B51" s="6" t="s">
        <v>75</v>
      </c>
      <c r="C51" s="6"/>
      <c r="D51" s="8" t="s">
        <v>32</v>
      </c>
      <c r="E51" s="6"/>
    </row>
    <row r="52" spans="2:7" s="8" customFormat="1" ht="45.75" customHeight="1">
      <c r="B52" s="6" t="s">
        <v>85</v>
      </c>
      <c r="C52" s="6"/>
      <c r="D52" s="7"/>
      <c r="E52" s="6"/>
      <c r="F52" s="9" t="s">
        <v>15</v>
      </c>
      <c r="G52" s="9"/>
    </row>
    <row r="53" spans="2:7" s="10" customFormat="1" ht="14.5" customHeight="1">
      <c r="B53" s="6" t="s">
        <v>84</v>
      </c>
      <c r="C53" s="6"/>
      <c r="D53" s="7" t="s">
        <v>42</v>
      </c>
      <c r="E53" s="6"/>
    </row>
    <row r="54" spans="2:7" ht="14.5" customHeight="1">
      <c r="B54" s="15"/>
      <c r="C54" s="15"/>
      <c r="D54" s="16"/>
      <c r="E54" s="64"/>
    </row>
    <row r="55" spans="2:7" ht="13">
      <c r="B55" s="1" t="s">
        <v>88</v>
      </c>
      <c r="C55" s="1"/>
      <c r="D55" s="1"/>
      <c r="E55" s="65"/>
    </row>
    <row r="56" spans="2:7" ht="26">
      <c r="B56" s="3" t="s">
        <v>82</v>
      </c>
      <c r="C56" s="3"/>
      <c r="D56" s="4" t="s">
        <v>49</v>
      </c>
      <c r="E56" s="6"/>
    </row>
    <row r="57" spans="2:7" ht="13">
      <c r="B57" s="3" t="s">
        <v>83</v>
      </c>
      <c r="C57" s="3"/>
      <c r="D57" s="4" t="s">
        <v>50</v>
      </c>
      <c r="E57" s="6"/>
    </row>
    <row r="58" spans="2:7" ht="13">
      <c r="B58" s="3" t="s">
        <v>95</v>
      </c>
      <c r="C58" s="3"/>
      <c r="D58" s="4"/>
      <c r="E58" s="6"/>
    </row>
    <row r="59" spans="2:7" ht="13">
      <c r="B59" s="3" t="s">
        <v>96</v>
      </c>
      <c r="C59" s="3"/>
      <c r="D59" s="4"/>
      <c r="E59" s="6"/>
    </row>
    <row r="60" spans="2:7" ht="13">
      <c r="B60" s="3" t="s">
        <v>97</v>
      </c>
      <c r="C60" s="3"/>
      <c r="D60" s="4"/>
      <c r="E60" s="6"/>
    </row>
    <row r="61" spans="2:7" ht="13">
      <c r="B61" s="3" t="s">
        <v>98</v>
      </c>
      <c r="C61" s="3"/>
      <c r="D61" s="4"/>
      <c r="E61" s="6"/>
    </row>
    <row r="62" spans="2:7" ht="39">
      <c r="B62" s="3" t="s">
        <v>89</v>
      </c>
      <c r="C62" s="3"/>
      <c r="D62" s="4" t="s">
        <v>51</v>
      </c>
      <c r="E62" s="6"/>
    </row>
    <row r="63" spans="2:7" ht="14.5" customHeight="1">
      <c r="B63" s="13"/>
    </row>
    <row r="64" spans="2:7" ht="14.5" customHeight="1">
      <c r="B64" s="14"/>
    </row>
    <row r="65" spans="2:2" ht="14.5" customHeight="1">
      <c r="B65" s="14"/>
    </row>
    <row r="66" spans="2:2" ht="14.5" customHeight="1">
      <c r="B66" s="14"/>
    </row>
    <row r="67" spans="2:2" ht="14.5" customHeight="1">
      <c r="B67" s="14"/>
    </row>
    <row r="68" spans="2:2" ht="14.5" customHeight="1">
      <c r="B68" s="14"/>
    </row>
    <row r="69" spans="2:2" ht="14.5" customHeight="1">
      <c r="B69" s="14"/>
    </row>
    <row r="70" spans="2:2" ht="14.5" customHeight="1">
      <c r="B70" s="14"/>
    </row>
    <row r="71" spans="2:2" ht="14.5" customHeight="1">
      <c r="B71" s="14"/>
    </row>
    <row r="72" spans="2:2" ht="14.5" customHeight="1">
      <c r="B72" s="14"/>
    </row>
    <row r="73" spans="2:2" ht="14.5" customHeight="1">
      <c r="B73" s="13"/>
    </row>
    <row r="74" spans="2:2" ht="14.5" customHeight="1">
      <c r="B74" s="14"/>
    </row>
    <row r="75" spans="2:2" ht="14.5" customHeight="1">
      <c r="B75" s="14"/>
    </row>
    <row r="76" spans="2:2" ht="14.5" customHeight="1">
      <c r="B76" s="14"/>
    </row>
    <row r="77" spans="2:2" ht="14.5" customHeight="1">
      <c r="B77" s="14"/>
    </row>
    <row r="78" spans="2:2" ht="14.5" customHeight="1">
      <c r="B78" s="14"/>
    </row>
    <row r="79" spans="2:2" ht="14.5" customHeight="1">
      <c r="B79" s="14"/>
    </row>
    <row r="80" spans="2:2" ht="14.5" customHeight="1">
      <c r="B80" s="14"/>
    </row>
    <row r="81" spans="2:2" ht="14.5" customHeight="1">
      <c r="B81" s="14"/>
    </row>
  </sheetData>
  <mergeCells count="5">
    <mergeCell ref="B18:E18"/>
    <mergeCell ref="B25:E25"/>
    <mergeCell ref="B13:E13"/>
    <mergeCell ref="B4:E4"/>
    <mergeCell ref="B47:E47"/>
  </mergeCells>
  <hyperlinks>
    <hyperlink ref="F52" r:id="rId1"/>
    <hyperlink ref="G9" r:id="rId2"/>
    <hyperlink ref="G6" r:id="rId3"/>
  </hyperlink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K56"/>
  <sheetViews>
    <sheetView zoomScale="90" zoomScaleNormal="90" zoomScalePageLayoutView="90" workbookViewId="0">
      <selection activeCell="J17" sqref="J17"/>
    </sheetView>
  </sheetViews>
  <sheetFormatPr baseColWidth="10" defaultColWidth="8.625" defaultRowHeight="13" x14ac:dyDescent="0"/>
  <cols>
    <col min="1" max="1" width="5.75" style="14" customWidth="1"/>
    <col min="2" max="2" width="43.625" style="14" customWidth="1"/>
    <col min="3" max="3" width="11.75" style="14" bestFit="1" customWidth="1"/>
    <col min="4" max="5" width="3.125" style="14" customWidth="1"/>
    <col min="6" max="6" width="34.125" style="14" customWidth="1"/>
    <col min="7" max="7" width="12.875" style="14" customWidth="1"/>
    <col min="8" max="9" width="3.125" style="14" customWidth="1"/>
    <col min="10" max="10" width="25.875" style="14" customWidth="1"/>
    <col min="11" max="11" width="9.25" style="14" customWidth="1"/>
    <col min="12" max="16384" width="8.625" style="14"/>
  </cols>
  <sheetData>
    <row r="2" spans="2:9">
      <c r="B2" s="14" t="s">
        <v>52</v>
      </c>
    </row>
    <row r="3" spans="2:9">
      <c r="B3" s="43"/>
      <c r="C3" s="43"/>
      <c r="D3" s="57"/>
      <c r="E3" s="58"/>
      <c r="F3" s="43"/>
      <c r="G3" s="43"/>
      <c r="I3" s="58"/>
    </row>
    <row r="4" spans="2:9">
      <c r="D4" s="59"/>
      <c r="E4" s="60"/>
      <c r="H4" s="69"/>
    </row>
    <row r="5" spans="2:9" ht="15">
      <c r="B5" s="44" t="s">
        <v>6</v>
      </c>
      <c r="C5" s="45">
        <f>C8-G8</f>
        <v>0</v>
      </c>
      <c r="D5" s="59"/>
      <c r="E5" s="60"/>
      <c r="I5" s="60"/>
    </row>
    <row r="6" spans="2:9">
      <c r="B6" s="43"/>
      <c r="C6" s="43"/>
      <c r="D6" s="57"/>
      <c r="E6" s="58"/>
      <c r="F6" s="43"/>
      <c r="G6" s="43"/>
      <c r="I6" s="58"/>
    </row>
    <row r="7" spans="2:9">
      <c r="D7" s="59"/>
      <c r="E7" s="60"/>
      <c r="H7" s="69"/>
      <c r="I7" s="60"/>
    </row>
    <row r="8" spans="2:9" ht="15">
      <c r="B8" s="34" t="s">
        <v>5</v>
      </c>
      <c r="C8" s="35">
        <f>C42+C24+C47</f>
        <v>0</v>
      </c>
      <c r="D8" s="59"/>
      <c r="E8" s="60"/>
      <c r="F8" s="34" t="s">
        <v>34</v>
      </c>
      <c r="G8" s="35">
        <f xml:space="preserve"> G10+G30</f>
        <v>0</v>
      </c>
      <c r="I8" s="60"/>
    </row>
    <row r="9" spans="2:9">
      <c r="C9" s="36"/>
      <c r="D9" s="59"/>
      <c r="E9" s="60"/>
      <c r="I9" s="60"/>
    </row>
    <row r="10" spans="2:9">
      <c r="B10" s="28" t="s">
        <v>2</v>
      </c>
      <c r="C10" s="37"/>
      <c r="D10" s="59"/>
      <c r="E10" s="60"/>
      <c r="F10" s="28" t="s">
        <v>27</v>
      </c>
      <c r="G10" s="38">
        <f>SUM(G13:G28)</f>
        <v>0</v>
      </c>
      <c r="I10" s="60"/>
    </row>
    <row r="11" spans="2:9">
      <c r="B11" s="17" t="s">
        <v>56</v>
      </c>
      <c r="C11" s="46">
        <v>0</v>
      </c>
      <c r="D11" s="59"/>
      <c r="E11" s="60"/>
      <c r="F11" s="17"/>
      <c r="G11" s="18"/>
      <c r="I11" s="60"/>
    </row>
    <row r="12" spans="2:9">
      <c r="B12" s="20" t="s">
        <v>57</v>
      </c>
      <c r="C12" s="46">
        <v>0</v>
      </c>
      <c r="D12" s="59"/>
      <c r="E12" s="60"/>
      <c r="F12" s="19" t="s">
        <v>100</v>
      </c>
      <c r="G12" s="18"/>
      <c r="I12" s="60"/>
    </row>
    <row r="13" spans="2:9">
      <c r="B13" s="30" t="s">
        <v>1</v>
      </c>
      <c r="C13" s="41">
        <f>C11+C12</f>
        <v>0</v>
      </c>
      <c r="D13" s="59"/>
      <c r="E13" s="60"/>
      <c r="F13" s="17" t="s">
        <v>8</v>
      </c>
      <c r="G13" s="53"/>
      <c r="I13" s="60"/>
    </row>
    <row r="14" spans="2:9">
      <c r="C14" s="36"/>
      <c r="D14" s="59"/>
      <c r="E14" s="60"/>
      <c r="F14" s="17" t="s">
        <v>9</v>
      </c>
      <c r="G14" s="53"/>
      <c r="I14" s="60"/>
    </row>
    <row r="15" spans="2:9">
      <c r="B15" s="28" t="s">
        <v>21</v>
      </c>
      <c r="C15" s="37"/>
      <c r="D15" s="59"/>
      <c r="E15" s="60"/>
      <c r="F15" s="17" t="s">
        <v>10</v>
      </c>
      <c r="G15" s="53"/>
      <c r="I15" s="60"/>
    </row>
    <row r="16" spans="2:9">
      <c r="B16" s="47" t="s">
        <v>22</v>
      </c>
      <c r="C16" s="48">
        <v>0</v>
      </c>
      <c r="D16" s="59"/>
      <c r="E16" s="60"/>
      <c r="F16" s="17"/>
      <c r="G16" s="21"/>
      <c r="I16" s="60"/>
    </row>
    <row r="17" spans="2:9">
      <c r="B17" s="47" t="s">
        <v>22</v>
      </c>
      <c r="C17" s="48">
        <v>0</v>
      </c>
      <c r="D17" s="59"/>
      <c r="E17" s="60"/>
      <c r="F17" s="17" t="s">
        <v>11</v>
      </c>
      <c r="G17" s="53"/>
      <c r="I17" s="60"/>
    </row>
    <row r="18" spans="2:9">
      <c r="B18" s="47" t="s">
        <v>22</v>
      </c>
      <c r="C18" s="48">
        <v>0</v>
      </c>
      <c r="D18" s="59"/>
      <c r="E18" s="60"/>
      <c r="F18" s="17" t="s">
        <v>12</v>
      </c>
      <c r="G18" s="53"/>
      <c r="I18" s="60"/>
    </row>
    <row r="19" spans="2:9">
      <c r="B19" s="47" t="s">
        <v>22</v>
      </c>
      <c r="C19" s="48">
        <v>0</v>
      </c>
      <c r="D19" s="59"/>
      <c r="E19" s="60"/>
      <c r="F19" s="17" t="s">
        <v>13</v>
      </c>
      <c r="G19" s="53"/>
      <c r="I19" s="60"/>
    </row>
    <row r="20" spans="2:9">
      <c r="B20" s="47" t="s">
        <v>22</v>
      </c>
      <c r="C20" s="48">
        <v>0</v>
      </c>
      <c r="D20" s="59"/>
      <c r="E20" s="60"/>
      <c r="F20" s="17"/>
      <c r="G20" s="18"/>
      <c r="I20" s="60"/>
    </row>
    <row r="21" spans="2:9">
      <c r="B21" s="47" t="s">
        <v>22</v>
      </c>
      <c r="C21" s="48">
        <v>0</v>
      </c>
      <c r="D21" s="59"/>
      <c r="E21" s="60"/>
      <c r="F21" s="19" t="s">
        <v>101</v>
      </c>
      <c r="G21" s="18"/>
      <c r="I21" s="60"/>
    </row>
    <row r="22" spans="2:9">
      <c r="B22" s="47" t="s">
        <v>22</v>
      </c>
      <c r="C22" s="48">
        <v>0</v>
      </c>
      <c r="D22" s="59"/>
      <c r="E22" s="60"/>
      <c r="F22" s="17" t="s">
        <v>8</v>
      </c>
      <c r="G22" s="53"/>
      <c r="I22" s="60"/>
    </row>
    <row r="23" spans="2:9">
      <c r="B23" s="47" t="s">
        <v>22</v>
      </c>
      <c r="C23" s="48">
        <v>0</v>
      </c>
      <c r="D23" s="59"/>
      <c r="E23" s="60"/>
      <c r="F23" s="17" t="s">
        <v>9</v>
      </c>
      <c r="G23" s="53"/>
      <c r="I23" s="60"/>
    </row>
    <row r="24" spans="2:9">
      <c r="B24" s="32" t="s">
        <v>7</v>
      </c>
      <c r="C24" s="38">
        <f>SUM(C16:C23)</f>
        <v>0</v>
      </c>
      <c r="D24" s="59"/>
      <c r="E24" s="60"/>
      <c r="F24" s="17" t="s">
        <v>10</v>
      </c>
      <c r="G24" s="53"/>
      <c r="I24" s="60"/>
    </row>
    <row r="25" spans="2:9">
      <c r="D25" s="59"/>
      <c r="E25" s="60"/>
      <c r="F25" s="17"/>
      <c r="G25" s="21"/>
      <c r="I25" s="60"/>
    </row>
    <row r="26" spans="2:9">
      <c r="B26" s="28" t="s">
        <v>0</v>
      </c>
      <c r="C26" s="39"/>
      <c r="D26" s="59"/>
      <c r="E26" s="60"/>
      <c r="F26" s="17" t="s">
        <v>11</v>
      </c>
      <c r="G26" s="53"/>
      <c r="I26" s="60"/>
    </row>
    <row r="27" spans="2:9">
      <c r="B27" s="22" t="s">
        <v>56</v>
      </c>
      <c r="C27" s="49">
        <v>15</v>
      </c>
      <c r="D27" s="59"/>
      <c r="E27" s="60"/>
      <c r="F27" s="17" t="s">
        <v>12</v>
      </c>
      <c r="G27" s="53"/>
      <c r="I27" s="60"/>
    </row>
    <row r="28" spans="2:9">
      <c r="B28" s="20" t="s">
        <v>57</v>
      </c>
      <c r="C28" s="48">
        <v>20</v>
      </c>
      <c r="D28" s="59"/>
      <c r="E28" s="60"/>
      <c r="F28" s="23" t="s">
        <v>13</v>
      </c>
      <c r="G28" s="54"/>
      <c r="I28" s="60"/>
    </row>
    <row r="29" spans="2:9">
      <c r="D29" s="59"/>
      <c r="E29" s="60"/>
      <c r="I29" s="60"/>
    </row>
    <row r="30" spans="2:9">
      <c r="B30" s="28" t="s">
        <v>38</v>
      </c>
      <c r="C30" s="37"/>
      <c r="D30" s="59"/>
      <c r="E30" s="60"/>
      <c r="F30" s="29" t="s">
        <v>33</v>
      </c>
      <c r="G30" s="38">
        <f>SUM(G31:G46)</f>
        <v>0</v>
      </c>
      <c r="I30" s="60"/>
    </row>
    <row r="31" spans="2:9">
      <c r="B31" s="22" t="s">
        <v>54</v>
      </c>
      <c r="C31" s="49">
        <f>IF(C27*0.05&lt;0.6,0.6,C27*0.05)</f>
        <v>0.75</v>
      </c>
      <c r="D31" s="59"/>
      <c r="E31" s="60"/>
      <c r="F31" s="47"/>
      <c r="G31" s="67"/>
      <c r="I31" s="60"/>
    </row>
    <row r="32" spans="2:9">
      <c r="B32" s="17" t="s">
        <v>55</v>
      </c>
      <c r="C32" s="48">
        <f>IF(C28*0.05&lt;0.6,0.6,C28*0.05)</f>
        <v>1</v>
      </c>
      <c r="D32" s="59"/>
      <c r="E32" s="60"/>
      <c r="F32" s="47"/>
      <c r="G32" s="67"/>
      <c r="I32" s="60"/>
    </row>
    <row r="33" spans="2:11">
      <c r="B33" s="17" t="s">
        <v>103</v>
      </c>
      <c r="C33" s="48">
        <v>1</v>
      </c>
      <c r="D33" s="59"/>
      <c r="E33" s="60"/>
      <c r="F33" s="47"/>
      <c r="G33" s="67"/>
      <c r="I33" s="60"/>
    </row>
    <row r="34" spans="2:11">
      <c r="B34" s="23" t="s">
        <v>104</v>
      </c>
      <c r="C34" s="50">
        <v>5</v>
      </c>
      <c r="D34" s="59"/>
      <c r="E34" s="60"/>
      <c r="F34" s="47"/>
      <c r="G34" s="74"/>
      <c r="I34" s="60"/>
    </row>
    <row r="35" spans="2:11">
      <c r="D35" s="59"/>
      <c r="E35" s="60"/>
      <c r="F35" s="47"/>
      <c r="G35" s="67"/>
      <c r="I35" s="60"/>
      <c r="K35" s="25"/>
    </row>
    <row r="36" spans="2:11">
      <c r="B36" s="29" t="s">
        <v>4</v>
      </c>
      <c r="C36" s="40"/>
      <c r="D36" s="59"/>
      <c r="E36" s="60"/>
      <c r="F36" s="75"/>
      <c r="G36" s="67"/>
      <c r="I36" s="60"/>
      <c r="K36" s="25"/>
    </row>
    <row r="37" spans="2:11">
      <c r="B37" s="22" t="s">
        <v>56</v>
      </c>
      <c r="C37" s="51">
        <f>C27*C11</f>
        <v>0</v>
      </c>
      <c r="D37" s="59"/>
      <c r="E37" s="60"/>
      <c r="F37" s="47"/>
      <c r="G37" s="67"/>
      <c r="I37" s="60"/>
      <c r="J37" s="25"/>
      <c r="K37" s="25"/>
    </row>
    <row r="38" spans="2:11">
      <c r="B38" s="20" t="s">
        <v>57</v>
      </c>
      <c r="C38" s="52">
        <f>C28*C12</f>
        <v>0</v>
      </c>
      <c r="D38" s="59"/>
      <c r="E38" s="60"/>
      <c r="F38" s="47"/>
      <c r="G38" s="67"/>
      <c r="I38" s="60"/>
      <c r="J38" s="25"/>
      <c r="K38" s="25"/>
    </row>
    <row r="39" spans="2:11">
      <c r="B39" s="17" t="s">
        <v>58</v>
      </c>
      <c r="C39" s="52">
        <f>(C31*C11)+(C32*C12)</f>
        <v>0</v>
      </c>
      <c r="D39" s="59"/>
      <c r="E39" s="60"/>
      <c r="F39" s="47"/>
      <c r="G39" s="67"/>
      <c r="I39" s="60"/>
      <c r="J39" s="25"/>
      <c r="K39" s="25"/>
    </row>
    <row r="40" spans="2:11">
      <c r="B40" s="17" t="s">
        <v>102</v>
      </c>
      <c r="C40" s="52">
        <f>C33*C13</f>
        <v>0</v>
      </c>
      <c r="D40" s="59"/>
      <c r="E40" s="60"/>
      <c r="F40" s="47"/>
      <c r="G40" s="70"/>
      <c r="I40" s="60"/>
      <c r="J40" s="27"/>
    </row>
    <row r="41" spans="2:11">
      <c r="B41" s="71" t="s">
        <v>59</v>
      </c>
      <c r="C41" s="72">
        <f>C34*C12</f>
        <v>0</v>
      </c>
      <c r="D41" s="59"/>
      <c r="E41" s="60"/>
      <c r="F41" s="47"/>
      <c r="G41" s="74"/>
      <c r="I41" s="60"/>
    </row>
    <row r="42" spans="2:11">
      <c r="B42" s="31" t="s">
        <v>3</v>
      </c>
      <c r="C42" s="38">
        <f>(C37+C38)-(C39+C40+C41)</f>
        <v>0</v>
      </c>
      <c r="D42" s="59"/>
      <c r="E42" s="60"/>
      <c r="F42" s="47"/>
      <c r="G42" s="74"/>
      <c r="I42" s="60"/>
    </row>
    <row r="43" spans="2:11">
      <c r="D43" s="59"/>
      <c r="E43" s="60"/>
      <c r="F43" s="47"/>
      <c r="G43" s="67"/>
      <c r="I43" s="60"/>
    </row>
    <row r="44" spans="2:11">
      <c r="B44" s="28" t="s">
        <v>26</v>
      </c>
      <c r="C44" s="39"/>
      <c r="D44" s="59"/>
      <c r="E44" s="60"/>
      <c r="F44" s="47"/>
      <c r="G44" s="67"/>
      <c r="I44" s="60"/>
    </row>
    <row r="45" spans="2:11">
      <c r="B45" s="17" t="s">
        <v>24</v>
      </c>
      <c r="C45" s="46">
        <v>0</v>
      </c>
      <c r="D45" s="59"/>
      <c r="E45" s="60"/>
      <c r="F45" s="47"/>
      <c r="G45" s="67"/>
      <c r="I45" s="60"/>
    </row>
    <row r="46" spans="2:11">
      <c r="B46" s="23" t="s">
        <v>20</v>
      </c>
      <c r="C46" s="42">
        <f>(C12-C45)*C34</f>
        <v>0</v>
      </c>
      <c r="D46" s="59"/>
      <c r="E46" s="60"/>
      <c r="F46" s="55"/>
      <c r="G46" s="68"/>
      <c r="I46" s="60"/>
    </row>
    <row r="47" spans="2:11">
      <c r="B47" s="33" t="s">
        <v>25</v>
      </c>
      <c r="C47" s="56">
        <f>C45*C34</f>
        <v>0</v>
      </c>
      <c r="D47" s="59"/>
      <c r="E47" s="60"/>
      <c r="I47" s="60"/>
    </row>
    <row r="48" spans="2:11">
      <c r="D48" s="59"/>
      <c r="E48" s="60"/>
      <c r="I48" s="60"/>
    </row>
    <row r="49" spans="3:9">
      <c r="C49" s="66">
        <f>SUM(C37:C38)-C39</f>
        <v>0</v>
      </c>
      <c r="E49" s="60"/>
      <c r="I49" s="60"/>
    </row>
    <row r="50" spans="3:9">
      <c r="E50" s="60"/>
      <c r="F50" s="25"/>
      <c r="G50" s="26"/>
      <c r="I50" s="60"/>
    </row>
    <row r="51" spans="3:9">
      <c r="E51" s="60"/>
      <c r="F51" s="25"/>
      <c r="G51" s="24"/>
      <c r="I51" s="60"/>
    </row>
    <row r="52" spans="3:9">
      <c r="C52" s="25"/>
      <c r="D52" s="25"/>
      <c r="E52" s="25"/>
      <c r="F52" s="25"/>
      <c r="G52" s="26"/>
    </row>
    <row r="53" spans="3:9">
      <c r="F53" s="25"/>
      <c r="G53" s="24"/>
    </row>
    <row r="54" spans="3:9">
      <c r="C54" s="66"/>
      <c r="F54" s="25"/>
      <c r="G54" s="26"/>
    </row>
    <row r="55" spans="3:9">
      <c r="C55" s="66"/>
      <c r="F55" s="25"/>
      <c r="G55" s="24"/>
    </row>
    <row r="56" spans="3:9">
      <c r="C56" s="66"/>
    </row>
  </sheetData>
  <pageMargins left="0.70866141732283472" right="0.70866141732283472" top="0.74803149606299213" bottom="0.74803149606299213" header="0.31496062992125984" footer="0.31496062992125984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Tasks</vt:lpstr>
      <vt:lpstr>Profit - 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James Cameron</cp:lastModifiedBy>
  <cp:lastPrinted>2014-09-19T14:07:09Z</cp:lastPrinted>
  <dcterms:created xsi:type="dcterms:W3CDTF">2012-01-04T12:26:39Z</dcterms:created>
  <dcterms:modified xsi:type="dcterms:W3CDTF">2016-12-15T08:07:43Z</dcterms:modified>
</cp:coreProperties>
</file>